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afd89a65e6ac17/Desktop/DETERCONSA/PROYECTOS/1. CANCHAS BIOSALUDABLES/2. INTERVENTORIA/PUBLICAR/"/>
    </mc:Choice>
  </mc:AlternateContent>
  <xr:revisionPtr revIDLastSave="0" documentId="8_{3E408285-9A49-4C5B-9C87-51837922EFD0}" xr6:coauthVersionLast="47" xr6:coauthVersionMax="47" xr10:uidLastSave="{00000000-0000-0000-0000-000000000000}"/>
  <bookViews>
    <workbookView xWindow="-113" yWindow="-113" windowWidth="24267" windowHeight="14526" xr2:uid="{2228D04E-916B-46D5-A5D8-98A46F027588}"/>
  </bookViews>
  <sheets>
    <sheet name="Hoj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6" i="1"/>
  <c r="G11" i="1"/>
  <c r="I11" i="1" s="1"/>
  <c r="G10" i="1"/>
  <c r="I10" i="1" s="1"/>
  <c r="G9" i="1"/>
  <c r="I9" i="1" s="1"/>
  <c r="G8" i="1"/>
  <c r="I8" i="1" s="1"/>
  <c r="G7" i="1"/>
  <c r="I7" i="1" s="1"/>
  <c r="G6" i="1"/>
  <c r="I6" i="1" s="1"/>
  <c r="G5" i="1"/>
  <c r="I5" i="1" s="1"/>
  <c r="I18" i="1" l="1"/>
  <c r="I12" i="1"/>
  <c r="I19" i="1" l="1"/>
  <c r="I20" i="1" s="1"/>
  <c r="I21" i="1" s="1"/>
</calcChain>
</file>

<file path=xl/sharedStrings.xml><?xml version="1.0" encoding="utf-8"?>
<sst xmlns="http://schemas.openxmlformats.org/spreadsheetml/2006/main" count="42" uniqueCount="40">
  <si>
    <t>PRESUPUESTO PROPUESTO - CONTRATO DE INTERVENTORÍA</t>
  </si>
  <si>
    <t>1. COSTOS DEL PERSONAL DE LA INTERVENTORÍA</t>
  </si>
  <si>
    <t>ITEM</t>
  </si>
  <si>
    <t>PERSONAL PROFESIONAL</t>
  </si>
  <si>
    <t>SUELDO MES BÁSICO</t>
  </si>
  <si>
    <t>% DEDICACIÓN</t>
  </si>
  <si>
    <t>F.M.</t>
  </si>
  <si>
    <t>VALOR MES</t>
  </si>
  <si>
    <t>No. MESES</t>
  </si>
  <si>
    <t>TOTAL PARCIAL</t>
  </si>
  <si>
    <t>1.1.1</t>
  </si>
  <si>
    <t>Director de interventoría</t>
  </si>
  <si>
    <t>1.1.2</t>
  </si>
  <si>
    <t>Residente de interventoría</t>
  </si>
  <si>
    <t>1.1.3</t>
  </si>
  <si>
    <t>Topógrafo</t>
  </si>
  <si>
    <t>1.1.4</t>
  </si>
  <si>
    <t>Inspector</t>
  </si>
  <si>
    <t>1.1.5</t>
  </si>
  <si>
    <t>SST</t>
  </si>
  <si>
    <t>1.1.6</t>
  </si>
  <si>
    <t>Asesor Ambiental</t>
  </si>
  <si>
    <t>1.1.7</t>
  </si>
  <si>
    <t>Abogado</t>
  </si>
  <si>
    <t>TOTAL PERSONAL INTERVENTORÍA</t>
  </si>
  <si>
    <t>2. OTROS COSTOS DIRECTOS</t>
  </si>
  <si>
    <t>DESCRIPCIÓN</t>
  </si>
  <si>
    <t>UNIDAD</t>
  </si>
  <si>
    <t>CANTIDAD</t>
  </si>
  <si>
    <t>TARIFA MENSUAL</t>
  </si>
  <si>
    <t>VALOR</t>
  </si>
  <si>
    <t>1.3.3</t>
  </si>
  <si>
    <t>Gastos de impresión, planos y papelería e informes</t>
  </si>
  <si>
    <t>GL</t>
  </si>
  <si>
    <t>1.3.4</t>
  </si>
  <si>
    <t>Costos administrativos, impuestos, contribuciones</t>
  </si>
  <si>
    <t>SUBTOTAL OTROS GASTOS DIRECTOS</t>
  </si>
  <si>
    <t>SUBTOTAL GASTOS DIRECTOS (A+B)</t>
  </si>
  <si>
    <t>IVA 19%</t>
  </si>
  <si>
    <t>VALOR TOTAL CONTRATO DE INTERVENTORÍA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</si>
</sst>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42" formatCode="_-&quot;$&quot;\ * #,##0_-;\-&quot;$&quot;\ * #,##0_-;_-&quot;$&quot;\ * &quot;-&quot;_-;_-@_-"/>
    <numFmt numFmtId="164" formatCode="_-&quot;$&quot;\ * #,##0.00_-;\-&quot;$&quot;\ * #,##0.00_-;_-&quot;$&quot;\ 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8" fontId="4" fillId="0" borderId="1" xfId="0" applyNumberFormat="1" applyFont="1" applyBorder="1" applyAlignment="1">
      <alignment horizontal="left" vertical="center"/>
    </xf>
    <xf numFmtId="9" fontId="4" fillId="0" borderId="1" xfId="0" applyNumberFormat="1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8" fontId="3" fillId="0" borderId="1" xfId="0" applyNumberFormat="1" applyFont="1" applyBorder="1" applyAlignment="1">
      <alignment horizontal="right" vertical="center"/>
    </xf>
    <xf numFmtId="164" fontId="2" fillId="0" borderId="0" xfId="1" applyNumberFormat="1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489F-2F24-4138-A829-E9AD072A45D6}">
  <dimension ref="A1:I22"/>
  <sheetViews>
    <sheetView tabSelected="1" view="pageBreakPreview" zoomScale="115" zoomScaleNormal="100" zoomScaleSheetLayoutView="115" workbookViewId="0">
      <selection activeCell="J17" sqref="J17"/>
    </sheetView>
  </sheetViews>
  <sheetFormatPr baseColWidth="10" defaultRowHeight="15.05" x14ac:dyDescent="0.3"/>
  <cols>
    <col min="1" max="1" width="4.88671875" customWidth="1"/>
    <col min="2" max="2" width="1.5546875" customWidth="1"/>
    <col min="3" max="3" width="16.33203125" customWidth="1"/>
    <col min="8" max="8" width="15.33203125" customWidth="1"/>
    <col min="9" max="9" width="16.6640625" bestFit="1" customWidth="1"/>
  </cols>
  <sheetData>
    <row r="1" spans="1:9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x14ac:dyDescent="0.3">
      <c r="A2" s="11"/>
      <c r="B2" s="11"/>
      <c r="C2" s="11"/>
      <c r="D2" s="11"/>
      <c r="E2" s="11"/>
      <c r="F2" s="11"/>
      <c r="G2" s="11"/>
      <c r="H2" s="11"/>
      <c r="I2" s="11"/>
    </row>
    <row r="3" spans="1:9" x14ac:dyDescent="0.3">
      <c r="A3" s="10" t="s">
        <v>1</v>
      </c>
      <c r="B3" s="10"/>
      <c r="C3" s="10"/>
      <c r="D3" s="10"/>
      <c r="E3" s="10"/>
      <c r="F3" s="10"/>
      <c r="G3" s="10"/>
      <c r="H3" s="10"/>
      <c r="I3" s="10"/>
    </row>
    <row r="4" spans="1:9" ht="21.3" x14ac:dyDescent="0.3">
      <c r="A4" s="12" t="s">
        <v>2</v>
      </c>
      <c r="B4" s="12"/>
      <c r="C4" s="2" t="s">
        <v>3</v>
      </c>
      <c r="D4" s="2" t="s">
        <v>4</v>
      </c>
      <c r="E4" s="2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">
      <c r="A5" s="10" t="s">
        <v>10</v>
      </c>
      <c r="B5" s="10"/>
      <c r="C5" s="3" t="s">
        <v>11</v>
      </c>
      <c r="D5" s="4">
        <v>4500000</v>
      </c>
      <c r="E5" s="5">
        <v>0.1</v>
      </c>
      <c r="F5" s="1">
        <v>2.2000000000000002</v>
      </c>
      <c r="G5" s="6">
        <f>+(D5*F5)*E5</f>
        <v>990000</v>
      </c>
      <c r="H5" s="7">
        <v>9</v>
      </c>
      <c r="I5" s="6">
        <f>+G5*H5</f>
        <v>8910000</v>
      </c>
    </row>
    <row r="6" spans="1:9" ht="21.3" x14ac:dyDescent="0.3">
      <c r="A6" s="10" t="s">
        <v>12</v>
      </c>
      <c r="B6" s="10"/>
      <c r="C6" s="3" t="s">
        <v>13</v>
      </c>
      <c r="D6" s="4">
        <v>4000000</v>
      </c>
      <c r="E6" s="5">
        <v>0.63278185606060589</v>
      </c>
      <c r="F6" s="1">
        <v>2.2000000000000002</v>
      </c>
      <c r="G6" s="6">
        <f t="shared" ref="G6:G11" si="0">+(D6*F6)*E6</f>
        <v>5568480.3333333321</v>
      </c>
      <c r="H6" s="7">
        <v>9</v>
      </c>
      <c r="I6" s="6">
        <f t="shared" ref="I6:I11" si="1">+G6*H6</f>
        <v>50116322.999999985</v>
      </c>
    </row>
    <row r="7" spans="1:9" x14ac:dyDescent="0.3">
      <c r="A7" s="10" t="s">
        <v>14</v>
      </c>
      <c r="B7" s="10"/>
      <c r="C7" s="3" t="s">
        <v>15</v>
      </c>
      <c r="D7" s="4">
        <v>4000000</v>
      </c>
      <c r="E7" s="5">
        <v>0.1</v>
      </c>
      <c r="F7" s="1">
        <v>2.2000000000000002</v>
      </c>
      <c r="G7" s="6">
        <f t="shared" si="0"/>
        <v>880000</v>
      </c>
      <c r="H7" s="7">
        <v>9</v>
      </c>
      <c r="I7" s="6">
        <f t="shared" si="1"/>
        <v>7920000</v>
      </c>
    </row>
    <row r="8" spans="1:9" x14ac:dyDescent="0.3">
      <c r="A8" s="10" t="s">
        <v>16</v>
      </c>
      <c r="B8" s="10"/>
      <c r="C8" s="3" t="s">
        <v>17</v>
      </c>
      <c r="D8" s="4">
        <v>3000000</v>
      </c>
      <c r="E8" s="5">
        <v>0.1</v>
      </c>
      <c r="F8" s="1">
        <v>2.2000000000000002</v>
      </c>
      <c r="G8" s="6">
        <f t="shared" si="0"/>
        <v>660000.00000000012</v>
      </c>
      <c r="H8" s="7">
        <v>9</v>
      </c>
      <c r="I8" s="6">
        <f t="shared" si="1"/>
        <v>5940000.0000000009</v>
      </c>
    </row>
    <row r="9" spans="1:9" x14ac:dyDescent="0.3">
      <c r="A9" s="10" t="s">
        <v>18</v>
      </c>
      <c r="B9" s="10"/>
      <c r="C9" s="3" t="s">
        <v>19</v>
      </c>
      <c r="D9" s="4">
        <v>3000000</v>
      </c>
      <c r="E9" s="5">
        <v>0.2</v>
      </c>
      <c r="F9" s="1">
        <v>2.2000000000000002</v>
      </c>
      <c r="G9" s="6">
        <f t="shared" si="0"/>
        <v>1320000.0000000002</v>
      </c>
      <c r="H9" s="7">
        <v>9</v>
      </c>
      <c r="I9" s="6">
        <f t="shared" si="1"/>
        <v>11880000.000000002</v>
      </c>
    </row>
    <row r="10" spans="1:9" x14ac:dyDescent="0.3">
      <c r="A10" s="10" t="s">
        <v>20</v>
      </c>
      <c r="B10" s="10"/>
      <c r="C10" s="3" t="s">
        <v>21</v>
      </c>
      <c r="D10" s="4">
        <v>4000000</v>
      </c>
      <c r="E10" s="5">
        <v>0.1</v>
      </c>
      <c r="F10" s="1">
        <v>2.2000000000000002</v>
      </c>
      <c r="G10" s="6">
        <f t="shared" si="0"/>
        <v>880000</v>
      </c>
      <c r="H10" s="7">
        <v>9</v>
      </c>
      <c r="I10" s="6">
        <f t="shared" si="1"/>
        <v>7920000</v>
      </c>
    </row>
    <row r="11" spans="1:9" x14ac:dyDescent="0.3">
      <c r="A11" s="10" t="s">
        <v>22</v>
      </c>
      <c r="B11" s="10"/>
      <c r="C11" s="3" t="s">
        <v>23</v>
      </c>
      <c r="D11" s="4">
        <v>4000000</v>
      </c>
      <c r="E11" s="5">
        <v>0.1</v>
      </c>
      <c r="F11" s="1">
        <v>2.2000000000000002</v>
      </c>
      <c r="G11" s="6">
        <f t="shared" si="0"/>
        <v>880000</v>
      </c>
      <c r="H11" s="7">
        <v>9</v>
      </c>
      <c r="I11" s="6">
        <f t="shared" si="1"/>
        <v>7920000</v>
      </c>
    </row>
    <row r="12" spans="1:9" x14ac:dyDescent="0.3">
      <c r="A12" s="10"/>
      <c r="B12" s="10"/>
      <c r="C12" s="13" t="s">
        <v>24</v>
      </c>
      <c r="D12" s="13"/>
      <c r="E12" s="13"/>
      <c r="F12" s="13"/>
      <c r="G12" s="13"/>
      <c r="H12" s="13"/>
      <c r="I12" s="8">
        <f>+SUM(I5:I11)</f>
        <v>100606322.99999999</v>
      </c>
    </row>
    <row r="13" spans="1:9" x14ac:dyDescent="0.3">
      <c r="A13" s="11"/>
      <c r="B13" s="11"/>
      <c r="C13" s="11"/>
      <c r="D13" s="11"/>
      <c r="E13" s="11"/>
      <c r="F13" s="11"/>
      <c r="G13" s="11"/>
      <c r="H13" s="11"/>
      <c r="I13" s="11"/>
    </row>
    <row r="14" spans="1:9" x14ac:dyDescent="0.3">
      <c r="A14" s="10" t="s">
        <v>25</v>
      </c>
      <c r="B14" s="10"/>
      <c r="C14" s="10"/>
      <c r="D14" s="10"/>
      <c r="E14" s="10"/>
      <c r="F14" s="10"/>
      <c r="G14" s="10"/>
      <c r="H14" s="10"/>
      <c r="I14" s="10"/>
    </row>
    <row r="15" spans="1:9" x14ac:dyDescent="0.3">
      <c r="A15" s="12" t="s">
        <v>2</v>
      </c>
      <c r="B15" s="12"/>
      <c r="C15" s="12" t="s">
        <v>26</v>
      </c>
      <c r="D15" s="12"/>
      <c r="E15" s="12"/>
      <c r="F15" s="1" t="s">
        <v>27</v>
      </c>
      <c r="G15" s="1" t="s">
        <v>28</v>
      </c>
      <c r="H15" s="1" t="s">
        <v>29</v>
      </c>
      <c r="I15" s="1" t="s">
        <v>30</v>
      </c>
    </row>
    <row r="16" spans="1:9" x14ac:dyDescent="0.3">
      <c r="A16" s="10" t="s">
        <v>31</v>
      </c>
      <c r="B16" s="10"/>
      <c r="C16" s="14" t="s">
        <v>32</v>
      </c>
      <c r="D16" s="14"/>
      <c r="E16" s="14"/>
      <c r="F16" s="1" t="s">
        <v>33</v>
      </c>
      <c r="G16" s="1">
        <v>1</v>
      </c>
      <c r="H16" s="6">
        <v>1500000</v>
      </c>
      <c r="I16" s="6">
        <f>+H16*G16</f>
        <v>1500000</v>
      </c>
    </row>
    <row r="17" spans="1:9" x14ac:dyDescent="0.3">
      <c r="A17" s="10" t="s">
        <v>34</v>
      </c>
      <c r="B17" s="10"/>
      <c r="C17" s="14" t="s">
        <v>35</v>
      </c>
      <c r="D17" s="14"/>
      <c r="E17" s="14"/>
      <c r="F17" s="1" t="s">
        <v>33</v>
      </c>
      <c r="G17" s="1">
        <v>1</v>
      </c>
      <c r="H17" s="6">
        <v>45745288.420000002</v>
      </c>
      <c r="I17" s="6">
        <f>+ROUND(H17*G17,0)</f>
        <v>45745288</v>
      </c>
    </row>
    <row r="18" spans="1:9" x14ac:dyDescent="0.3">
      <c r="A18" s="15" t="s">
        <v>36</v>
      </c>
      <c r="B18" s="15"/>
      <c r="C18" s="15"/>
      <c r="D18" s="15"/>
      <c r="E18" s="15"/>
      <c r="F18" s="15"/>
      <c r="G18" s="15"/>
      <c r="H18" s="15"/>
      <c r="I18" s="8">
        <f>+SUM(I16:I17)</f>
        <v>47245288</v>
      </c>
    </row>
    <row r="19" spans="1:9" x14ac:dyDescent="0.3">
      <c r="A19" s="15" t="s">
        <v>37</v>
      </c>
      <c r="B19" s="15"/>
      <c r="C19" s="15"/>
      <c r="D19" s="15"/>
      <c r="E19" s="15"/>
      <c r="F19" s="15"/>
      <c r="G19" s="15"/>
      <c r="H19" s="15"/>
      <c r="I19" s="8">
        <f>+I12+I18</f>
        <v>147851611</v>
      </c>
    </row>
    <row r="20" spans="1:9" x14ac:dyDescent="0.3">
      <c r="A20" s="15" t="s">
        <v>38</v>
      </c>
      <c r="B20" s="15"/>
      <c r="C20" s="15"/>
      <c r="D20" s="15"/>
      <c r="E20" s="15"/>
      <c r="F20" s="15"/>
      <c r="G20" s="15"/>
      <c r="H20" s="15"/>
      <c r="I20" s="6">
        <f>+ROUND(I19*0.19,0)</f>
        <v>28091806</v>
      </c>
    </row>
    <row r="21" spans="1:9" x14ac:dyDescent="0.3">
      <c r="A21" s="11" t="s">
        <v>39</v>
      </c>
      <c r="B21" s="11"/>
      <c r="C21" s="11"/>
      <c r="D21" s="11"/>
      <c r="E21" s="11"/>
      <c r="F21" s="11"/>
      <c r="G21" s="11"/>
      <c r="H21" s="11"/>
      <c r="I21" s="8">
        <f>+I19+I20</f>
        <v>175943417</v>
      </c>
    </row>
    <row r="22" spans="1:9" x14ac:dyDescent="0.3">
      <c r="I22" s="9"/>
    </row>
  </sheetData>
  <mergeCells count="25">
    <mergeCell ref="A21:H21"/>
    <mergeCell ref="C12:H12"/>
    <mergeCell ref="A13:I13"/>
    <mergeCell ref="A14:I14"/>
    <mergeCell ref="A15:B15"/>
    <mergeCell ref="C15:E15"/>
    <mergeCell ref="A16:B16"/>
    <mergeCell ref="C16:E16"/>
    <mergeCell ref="A12:B12"/>
    <mergeCell ref="A17:B17"/>
    <mergeCell ref="C17:E17"/>
    <mergeCell ref="A18:H18"/>
    <mergeCell ref="A19:H19"/>
    <mergeCell ref="A20:H20"/>
    <mergeCell ref="A7:B7"/>
    <mergeCell ref="A8:B8"/>
    <mergeCell ref="A9:B9"/>
    <mergeCell ref="A10:B10"/>
    <mergeCell ref="A11:B11"/>
    <mergeCell ref="A6:B6"/>
    <mergeCell ref="A1:I1"/>
    <mergeCell ref="A2:I2"/>
    <mergeCell ref="A3:I3"/>
    <mergeCell ref="A4:B4"/>
    <mergeCell ref="A5:B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Julián Gil Ramírez</dc:creator>
  <cp:lastModifiedBy>MAURICIO CONTRERAS</cp:lastModifiedBy>
  <dcterms:created xsi:type="dcterms:W3CDTF">2026-04-06T22:08:07Z</dcterms:created>
  <dcterms:modified xsi:type="dcterms:W3CDTF">2026-04-24T15:40:32Z</dcterms:modified>
</cp:coreProperties>
</file>